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ergysolutionsonline.sharepoint.com/teams/extranet/il-adj-block/IPA Meetings/Portal/UAT/"/>
    </mc:Choice>
  </mc:AlternateContent>
  <xr:revisionPtr revIDLastSave="0" documentId="8_{DB60A88F-1E08-40E0-BEF3-79A958C237BD}" xr6:coauthVersionLast="47" xr6:coauthVersionMax="47" xr10:uidLastSave="{00000000-0000-0000-0000-000000000000}"/>
  <bookViews>
    <workbookView xWindow="28680" yWindow="-120" windowWidth="29040" windowHeight="15720" xr2:uid="{F9A0C476-ABC6-7144-9749-A26D8514558E}"/>
  </bookViews>
  <sheets>
    <sheet name="Calculator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H8" i="1" s="1"/>
  <c r="L9" i="1" l="1"/>
  <c r="L12" i="1"/>
  <c r="L13" i="1"/>
  <c r="L8" i="1"/>
  <c r="M9" i="1"/>
  <c r="M8" i="1"/>
  <c r="L11" i="1"/>
  <c r="M13" i="1"/>
  <c r="M12" i="1"/>
  <c r="M11" i="1"/>
  <c r="M10" i="1"/>
  <c r="L10" i="1"/>
  <c r="H11" i="1"/>
  <c r="I11" i="1"/>
  <c r="H12" i="1"/>
  <c r="I12" i="1"/>
  <c r="H13" i="1"/>
  <c r="I13" i="1"/>
  <c r="H14" i="1"/>
  <c r="I14" i="1"/>
  <c r="I10" i="1"/>
  <c r="I9" i="1"/>
  <c r="I8" i="1"/>
  <c r="H10" i="1"/>
  <c r="H9" i="1"/>
</calcChain>
</file>

<file path=xl/sharedStrings.xml><?xml version="1.0" encoding="utf-8"?>
<sst xmlns="http://schemas.openxmlformats.org/spreadsheetml/2006/main" count="51" uniqueCount="23">
  <si>
    <r>
      <t xml:space="preserve">ENTER your project information in the fields with the </t>
    </r>
    <r>
      <rPr>
        <b/>
        <sz val="12"/>
        <color theme="9"/>
        <rFont val="Calibri"/>
        <family val="2"/>
        <scheme val="minor"/>
      </rPr>
      <t>GREEN</t>
    </r>
    <r>
      <rPr>
        <b/>
        <sz val="12"/>
        <color theme="1"/>
        <rFont val="Calibri"/>
        <family val="2"/>
        <scheme val="minor"/>
      </rPr>
      <t xml:space="preserve"> headings to generate REC Payment estimates. Copy/paste relevant values to complete Disclosure Forms for Distributed Generation and Public School Projects
* Degradation is assumed at 0.5%
* First Year Production should be entered as kWh AC</t>
    </r>
  </si>
  <si>
    <t>Your Estimated REC payment is calculated below</t>
  </si>
  <si>
    <t>Enter First Year Production Here (kWh)</t>
  </si>
  <si>
    <t>Distributed Generation</t>
  </si>
  <si>
    <t>Public Schools - DG</t>
  </si>
  <si>
    <t>Group A</t>
  </si>
  <si>
    <t>Group B</t>
  </si>
  <si>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 xml:space="preserve"> 10 kW</t>
    </r>
  </si>
  <si>
    <t>≤ 25 kW</t>
  </si>
  <si>
    <t>EEC DG Adder ($5/REC)</t>
  </si>
  <si>
    <t>&gt; 10 - 25 kW</t>
  </si>
  <si>
    <t>&gt; 25 - 100 kW</t>
  </si>
  <si>
    <t>No</t>
  </si>
  <si>
    <t>&gt; 100 - 200 kW</t>
  </si>
  <si>
    <t>&gt; 200 - 500 kW</t>
  </si>
  <si>
    <t>Small DG customer-owned adder ($20/REC)</t>
  </si>
  <si>
    <t>&gt; 500 - 2000 kW</t>
  </si>
  <si>
    <t>&gt; 2000 - 5000 kW</t>
  </si>
  <si>
    <t>* based on 15 year contract term</t>
  </si>
  <si>
    <t>Total Production Over 15 Year Contract Term (MWh)</t>
  </si>
  <si>
    <t>Public Schools</t>
  </si>
  <si>
    <t>Degradation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</si>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</sst>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44" fontId="0" fillId="5" borderId="1" xfId="1" applyFont="1" applyFill="1" applyBorder="1"/>
    <xf numFmtId="3" fontId="0" fillId="0" borderId="2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10" fontId="0" fillId="0" borderId="2" xfId="2" applyNumberFormat="1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1" xfId="0" applyFill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10" xfId="0" applyFill="1" applyBorder="1"/>
    <xf numFmtId="0" fontId="0" fillId="0" borderId="10" xfId="0" applyBorder="1"/>
    <xf numFmtId="3" fontId="0" fillId="2" borderId="0" xfId="0" applyNumberFormat="1" applyFill="1"/>
    <xf numFmtId="0" fontId="2" fillId="2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3" fontId="2" fillId="8" borderId="0" xfId="0" applyNumberFormat="1" applyFont="1" applyFill="1" applyAlignment="1">
      <alignment horizontal="center"/>
    </xf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2" borderId="9" xfId="0" applyFont="1" applyFill="1" applyBorder="1"/>
    <xf numFmtId="0" fontId="2" fillId="2" borderId="11" xfId="0" applyFont="1" applyFill="1" applyBorder="1"/>
    <xf numFmtId="0" fontId="2" fillId="2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7E4C-3C3A-7B44-8B12-BEBA6DBF1199}">
  <sheetPr codeName="Sheet1"/>
  <dimension ref="B2:O49"/>
  <sheetViews>
    <sheetView showGridLines="0" tabSelected="1" zoomScaleNormal="100" workbookViewId="0">
      <selection activeCell="P15" sqref="P15"/>
    </sheetView>
  </sheetViews>
  <sheetFormatPr defaultColWidth="11" defaultRowHeight="15.6"/>
  <cols>
    <col min="2" max="2" width="3.875" customWidth="1"/>
    <col min="3" max="3" width="34.875" customWidth="1"/>
    <col min="4" max="6" width="3" customWidth="1"/>
    <col min="7" max="7" width="16.5" customWidth="1"/>
    <col min="8" max="8" width="15.875" customWidth="1"/>
    <col min="9" max="9" width="15" customWidth="1"/>
    <col min="10" max="10" width="3.625" customWidth="1"/>
    <col min="11" max="11" width="15.375" customWidth="1"/>
    <col min="12" max="12" width="12.625" customWidth="1"/>
    <col min="13" max="13" width="12.75" customWidth="1"/>
    <col min="14" max="14" width="3.125" customWidth="1"/>
    <col min="15" max="15" width="11" customWidth="1"/>
    <col min="16" max="16" width="15.125" customWidth="1"/>
    <col min="18" max="18" width="14.125" customWidth="1"/>
  </cols>
  <sheetData>
    <row r="2" spans="2:15" ht="85.5" customHeight="1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5" ht="17.25" customHeight="1" thickBot="1">
      <c r="B3" s="20"/>
      <c r="C3" s="20"/>
      <c r="D3" s="20"/>
      <c r="E3" s="20"/>
    </row>
    <row r="4" spans="2:15">
      <c r="B4" s="22"/>
      <c r="C4" s="23"/>
      <c r="D4" s="24"/>
      <c r="F4" s="12"/>
      <c r="G4" s="13" t="s">
        <v>1</v>
      </c>
      <c r="H4" s="14"/>
      <c r="I4" s="14"/>
      <c r="J4" s="14"/>
      <c r="K4" s="14"/>
      <c r="L4" s="14"/>
      <c r="M4" s="14"/>
      <c r="N4" s="15"/>
    </row>
    <row r="5" spans="2:15">
      <c r="B5" s="25"/>
      <c r="C5" s="21" t="s">
        <v>2</v>
      </c>
      <c r="D5" s="26"/>
      <c r="E5" s="1"/>
      <c r="F5" s="8"/>
      <c r="G5" s="1"/>
      <c r="H5" s="1"/>
      <c r="I5" s="1"/>
      <c r="J5" s="1"/>
      <c r="K5" s="1"/>
      <c r="L5" s="1"/>
      <c r="M5" s="1"/>
      <c r="N5" s="9"/>
      <c r="O5" s="1"/>
    </row>
    <row r="6" spans="2:15" ht="15.75" customHeight="1">
      <c r="B6" s="25"/>
      <c r="C6" s="21"/>
      <c r="D6" s="26"/>
      <c r="E6" s="1"/>
      <c r="F6" s="8"/>
      <c r="G6" s="38" t="s">
        <v>3</v>
      </c>
      <c r="H6" s="38"/>
      <c r="I6" s="38"/>
      <c r="J6" s="1"/>
      <c r="K6" s="38" t="s">
        <v>4</v>
      </c>
      <c r="L6" s="38"/>
      <c r="M6" s="38"/>
      <c r="N6" s="9"/>
      <c r="O6" s="1"/>
    </row>
    <row r="7" spans="2:15">
      <c r="B7" s="25"/>
      <c r="C7" s="27">
        <v>15000</v>
      </c>
      <c r="D7" s="28"/>
      <c r="E7" s="1"/>
      <c r="F7" s="8"/>
      <c r="G7" s="2"/>
      <c r="H7" s="3" t="s">
        <v>5</v>
      </c>
      <c r="I7" s="3" t="s">
        <v>6</v>
      </c>
      <c r="J7" s="1"/>
      <c r="K7" s="2"/>
      <c r="L7" s="3" t="s">
        <v>5</v>
      </c>
      <c r="M7" s="3" t="s">
        <v>6</v>
      </c>
      <c r="N7" s="9"/>
      <c r="O7" s="1"/>
    </row>
    <row r="8" spans="2:15">
      <c r="B8" s="29"/>
      <c r="C8" s="30"/>
      <c r="D8" s="26"/>
      <c r="F8" s="16"/>
      <c r="G8" s="2" t="s">
        <v>7</v>
      </c>
      <c r="H8" s="4">
        <f>H20*$C$18+IF($C$10="Yes",5*$C$18,0)+IF($C$13="Yes",20*$C$18,0)</f>
        <v>15270.29</v>
      </c>
      <c r="I8" s="4">
        <f>I20*$C$18+IF($C$10="Yes",5*$C$18,0)+IF($C$13="Yes",20*$C$18,0)</f>
        <v>17527.09</v>
      </c>
      <c r="J8" s="1"/>
      <c r="K8" s="2" t="s">
        <v>8</v>
      </c>
      <c r="L8" s="4">
        <f>L20*$C$18</f>
        <v>16745.89</v>
      </c>
      <c r="M8" s="4">
        <f>M20*$C$18</f>
        <v>20217.89</v>
      </c>
      <c r="N8" s="9"/>
      <c r="O8" s="1"/>
    </row>
    <row r="9" spans="2:15">
      <c r="B9" s="25"/>
      <c r="C9" s="21" t="s">
        <v>9</v>
      </c>
      <c r="D9" s="26"/>
      <c r="E9" s="1"/>
      <c r="F9" s="8"/>
      <c r="G9" s="2" t="s">
        <v>10</v>
      </c>
      <c r="H9" s="4">
        <f>H21*$C$18+IF($C$10="Yes",5*$C$18,0)+IF($C$13="Yes",20*$C$18,0)</f>
        <v>13219.640000000001</v>
      </c>
      <c r="I9" s="4">
        <f>I21*$C$18+IF($C$10="Yes",5*$C$18,0)+IF($C$13="Yes",20*$C$18,0)</f>
        <v>17188.57</v>
      </c>
      <c r="J9" s="1"/>
      <c r="K9" s="2" t="s">
        <v>11</v>
      </c>
      <c r="L9" s="4">
        <f t="shared" ref="L9:M13" si="0">L21*$C$18</f>
        <v>14879.689999999999</v>
      </c>
      <c r="M9" s="4">
        <f t="shared" si="0"/>
        <v>18436.32</v>
      </c>
      <c r="N9" s="9"/>
      <c r="O9" s="1"/>
    </row>
    <row r="10" spans="2:15">
      <c r="B10" s="25"/>
      <c r="C10" s="27" t="s">
        <v>12</v>
      </c>
      <c r="D10" s="26"/>
      <c r="E10" s="1"/>
      <c r="F10" s="8"/>
      <c r="G10" s="2" t="s">
        <v>11</v>
      </c>
      <c r="H10" s="4">
        <f t="shared" ref="H10:I14" si="1">H22*$C$18+IF($C$10="Yes",5*$C$18,0)</f>
        <v>12918.01</v>
      </c>
      <c r="I10" s="4">
        <f t="shared" si="1"/>
        <v>15114.050000000001</v>
      </c>
      <c r="J10" s="1"/>
      <c r="K10" s="2" t="s">
        <v>13</v>
      </c>
      <c r="L10" s="4">
        <f t="shared" si="0"/>
        <v>14280.77</v>
      </c>
      <c r="M10" s="4">
        <f t="shared" si="0"/>
        <v>16689.469999999998</v>
      </c>
      <c r="N10" s="9"/>
      <c r="O10" s="1"/>
    </row>
    <row r="11" spans="2:15">
      <c r="B11" s="25"/>
      <c r="D11" s="26"/>
      <c r="E11" s="1"/>
      <c r="F11" s="8"/>
      <c r="G11" s="2" t="s">
        <v>13</v>
      </c>
      <c r="H11" s="4">
        <f t="shared" si="1"/>
        <v>12071.710000000001</v>
      </c>
      <c r="I11" s="4">
        <f t="shared" si="1"/>
        <v>14124.53</v>
      </c>
      <c r="J11" s="1"/>
      <c r="K11" s="2" t="s">
        <v>14</v>
      </c>
      <c r="L11" s="4">
        <f t="shared" si="0"/>
        <v>12525.24</v>
      </c>
      <c r="M11" s="4">
        <f t="shared" si="0"/>
        <v>14512.96</v>
      </c>
      <c r="N11" s="9"/>
      <c r="O11" s="1"/>
    </row>
    <row r="12" spans="2:15" ht="30.95">
      <c r="B12" s="31"/>
      <c r="C12" s="21" t="s">
        <v>15</v>
      </c>
      <c r="D12" s="28"/>
      <c r="E12" s="1"/>
      <c r="F12" s="8"/>
      <c r="G12" s="2" t="s">
        <v>14</v>
      </c>
      <c r="H12" s="4">
        <f t="shared" si="1"/>
        <v>9903.880000000001</v>
      </c>
      <c r="I12" s="4">
        <f t="shared" si="1"/>
        <v>11587.8</v>
      </c>
      <c r="J12" s="1"/>
      <c r="K12" s="2" t="s">
        <v>16</v>
      </c>
      <c r="L12" s="4">
        <f t="shared" si="0"/>
        <v>11828.67</v>
      </c>
      <c r="M12" s="4">
        <f t="shared" si="0"/>
        <v>13245.68</v>
      </c>
      <c r="N12" s="9"/>
      <c r="O12" s="1"/>
    </row>
    <row r="13" spans="2:15">
      <c r="B13" s="25"/>
      <c r="C13" s="27" t="s">
        <v>12</v>
      </c>
      <c r="D13" s="26"/>
      <c r="E13" s="1"/>
      <c r="F13" s="8"/>
      <c r="G13" s="2" t="s">
        <v>16</v>
      </c>
      <c r="H13" s="4">
        <f t="shared" si="1"/>
        <v>9194.2899999999991</v>
      </c>
      <c r="I13" s="4">
        <f t="shared" si="1"/>
        <v>10756.69</v>
      </c>
      <c r="J13" s="1"/>
      <c r="K13" s="2" t="s">
        <v>17</v>
      </c>
      <c r="L13" s="4">
        <f t="shared" si="0"/>
        <v>9146.5499999999993</v>
      </c>
      <c r="M13" s="4">
        <f t="shared" si="0"/>
        <v>10142.58</v>
      </c>
      <c r="N13" s="9"/>
      <c r="O13" s="1"/>
    </row>
    <row r="14" spans="2:15" ht="15.95" thickBot="1">
      <c r="B14" s="32"/>
      <c r="C14" s="18"/>
      <c r="D14" s="33"/>
      <c r="E14" s="1"/>
      <c r="F14" s="8"/>
      <c r="G14" s="2" t="s">
        <v>17</v>
      </c>
      <c r="H14" s="4">
        <f t="shared" si="1"/>
        <v>6935.3200000000006</v>
      </c>
      <c r="I14" s="4">
        <f t="shared" si="1"/>
        <v>8113.63</v>
      </c>
      <c r="J14" s="1"/>
      <c r="K14" s="1" t="s">
        <v>18</v>
      </c>
      <c r="L14" s="1"/>
      <c r="M14" s="1"/>
      <c r="N14" s="9"/>
      <c r="O14" s="1"/>
    </row>
    <row r="15" spans="2:15" ht="15.75" customHeight="1">
      <c r="B15" s="34"/>
      <c r="D15" s="34"/>
      <c r="E15" s="1"/>
      <c r="F15" s="8"/>
      <c r="G15" s="1" t="s">
        <v>18</v>
      </c>
      <c r="H15" s="1"/>
      <c r="I15" s="1"/>
      <c r="J15" s="1"/>
      <c r="K15" s="1"/>
      <c r="L15" s="1"/>
      <c r="M15" s="1"/>
      <c r="N15" s="9"/>
      <c r="O15" s="1"/>
    </row>
    <row r="16" spans="2:15" ht="15.95" customHeight="1" thickBot="1">
      <c r="B16" s="34"/>
      <c r="C16" s="35" t="s">
        <v>19</v>
      </c>
      <c r="D16" s="34"/>
      <c r="E16" s="1"/>
      <c r="F16" s="10"/>
      <c r="G16" s="17"/>
      <c r="H16" s="17"/>
      <c r="I16" s="17"/>
      <c r="J16" s="17"/>
      <c r="K16" s="18"/>
      <c r="L16" s="18"/>
      <c r="M16" s="18"/>
      <c r="N16" s="11"/>
      <c r="O16" s="1"/>
    </row>
    <row r="17" spans="2:15" ht="15.95" thickBot="1">
      <c r="B17" s="34"/>
      <c r="C17" s="36"/>
      <c r="D17" s="3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5.95" thickBot="1">
      <c r="C18" s="5">
        <f>ROUNDDOWN($C$7*((1-(1-$C$22)^15)/0.005)/1000,0)</f>
        <v>217</v>
      </c>
      <c r="E18" s="1"/>
      <c r="F18" s="1"/>
      <c r="G18" s="38" t="s">
        <v>3</v>
      </c>
      <c r="H18" s="38"/>
      <c r="I18" s="38"/>
      <c r="J18" s="1"/>
      <c r="K18" s="38" t="s">
        <v>20</v>
      </c>
      <c r="L18" s="38"/>
      <c r="M18" s="38"/>
      <c r="N18" s="1"/>
      <c r="O18" s="1"/>
    </row>
    <row r="19" spans="2:15" ht="15.75" customHeight="1">
      <c r="C19" s="6"/>
      <c r="E19" s="1"/>
      <c r="F19" s="1"/>
      <c r="G19" s="2"/>
      <c r="H19" s="3" t="s">
        <v>5</v>
      </c>
      <c r="I19" s="3" t="s">
        <v>6</v>
      </c>
      <c r="J19" s="1"/>
      <c r="K19" s="2"/>
      <c r="L19" s="3" t="s">
        <v>5</v>
      </c>
      <c r="M19" s="3" t="s">
        <v>6</v>
      </c>
      <c r="N19" s="1"/>
      <c r="O19" s="1"/>
    </row>
    <row r="20" spans="2:15" ht="15.6" customHeight="1">
      <c r="C20" s="35" t="s">
        <v>21</v>
      </c>
      <c r="E20" s="1"/>
      <c r="F20" s="1"/>
      <c r="G20" s="2" t="s">
        <v>7</v>
      </c>
      <c r="H20" s="4">
        <v>70.37</v>
      </c>
      <c r="I20" s="4">
        <v>80.77</v>
      </c>
      <c r="J20" s="1"/>
      <c r="K20" s="2" t="s">
        <v>8</v>
      </c>
      <c r="L20" s="4">
        <v>77.17</v>
      </c>
      <c r="M20" s="4">
        <v>93.17</v>
      </c>
      <c r="N20" s="1"/>
      <c r="O20" s="19"/>
    </row>
    <row r="21" spans="2:15" ht="15.95" thickBot="1">
      <c r="B21" s="1"/>
      <c r="C21" s="36"/>
      <c r="D21" s="1"/>
      <c r="E21" s="1"/>
      <c r="F21" s="1"/>
      <c r="G21" s="2" t="s">
        <v>10</v>
      </c>
      <c r="H21" s="4">
        <v>60.92</v>
      </c>
      <c r="I21" s="4">
        <v>79.209999999999994</v>
      </c>
      <c r="J21" s="1"/>
      <c r="K21" s="2" t="s">
        <v>11</v>
      </c>
      <c r="L21" s="4">
        <v>68.569999999999993</v>
      </c>
      <c r="M21" s="4">
        <v>84.96</v>
      </c>
      <c r="N21" s="1"/>
      <c r="O21" s="1"/>
    </row>
    <row r="22" spans="2:15" ht="15.95" thickBot="1">
      <c r="B22" s="1"/>
      <c r="C22" s="7">
        <v>5.0000000000000001E-3</v>
      </c>
      <c r="D22" s="1"/>
      <c r="E22" s="1"/>
      <c r="F22" s="1"/>
      <c r="G22" s="2" t="s">
        <v>11</v>
      </c>
      <c r="H22" s="4">
        <v>59.53</v>
      </c>
      <c r="I22" s="4">
        <v>69.650000000000006</v>
      </c>
      <c r="J22" s="1"/>
      <c r="K22" s="2" t="s">
        <v>13</v>
      </c>
      <c r="L22" s="4">
        <v>65.81</v>
      </c>
      <c r="M22" s="4">
        <v>76.91</v>
      </c>
      <c r="N22" s="1"/>
      <c r="O22" s="1"/>
    </row>
    <row r="23" spans="2:15" ht="15.6" customHeight="1">
      <c r="B23" s="1"/>
      <c r="C23" s="6"/>
      <c r="D23" s="1"/>
      <c r="E23" s="1"/>
      <c r="F23" s="1"/>
      <c r="G23" s="2" t="s">
        <v>13</v>
      </c>
      <c r="H23" s="4">
        <v>55.63</v>
      </c>
      <c r="I23" s="4">
        <v>65.09</v>
      </c>
      <c r="J23" s="1"/>
      <c r="K23" s="2" t="s">
        <v>14</v>
      </c>
      <c r="L23" s="4">
        <v>57.72</v>
      </c>
      <c r="M23" s="4">
        <v>66.88</v>
      </c>
      <c r="N23" s="1"/>
      <c r="O23" s="1"/>
    </row>
    <row r="24" spans="2:15" ht="15.75" customHeight="1">
      <c r="D24" s="1"/>
      <c r="E24" s="1"/>
      <c r="F24" s="1"/>
      <c r="G24" s="2" t="s">
        <v>14</v>
      </c>
      <c r="H24" s="4">
        <v>45.64</v>
      </c>
      <c r="I24" s="4">
        <v>53.4</v>
      </c>
      <c r="J24" s="1"/>
      <c r="K24" s="2" t="s">
        <v>16</v>
      </c>
      <c r="L24" s="4">
        <v>54.51</v>
      </c>
      <c r="M24" s="4">
        <v>61.04</v>
      </c>
      <c r="N24" s="1"/>
      <c r="O24" s="1"/>
    </row>
    <row r="25" spans="2:15" ht="15.6" customHeight="1">
      <c r="D25" s="1"/>
      <c r="E25" s="1"/>
      <c r="F25" s="1"/>
      <c r="G25" s="2" t="s">
        <v>16</v>
      </c>
      <c r="H25" s="4">
        <v>42.37</v>
      </c>
      <c r="I25" s="4">
        <v>49.57</v>
      </c>
      <c r="J25" s="1"/>
      <c r="K25" s="2" t="s">
        <v>17</v>
      </c>
      <c r="L25" s="4">
        <v>42.15</v>
      </c>
      <c r="M25" s="4">
        <v>46.74</v>
      </c>
      <c r="N25" s="1"/>
      <c r="O25" s="1"/>
    </row>
    <row r="26" spans="2:15" ht="15.6" customHeight="1">
      <c r="D26" s="1"/>
      <c r="E26" s="1"/>
      <c r="F26" s="1"/>
      <c r="G26" s="2" t="s">
        <v>17</v>
      </c>
      <c r="H26" s="4">
        <v>31.96</v>
      </c>
      <c r="I26" s="4">
        <v>37.39</v>
      </c>
      <c r="J26" s="1"/>
      <c r="N26" s="1"/>
      <c r="O26" s="1"/>
    </row>
    <row r="27" spans="2:15" ht="15.6" customHeight="1">
      <c r="B27" s="1"/>
      <c r="D27" s="1"/>
      <c r="E27" s="1"/>
      <c r="G27" s="1"/>
      <c r="H27" s="1"/>
      <c r="I27" s="1"/>
      <c r="J27" s="1"/>
      <c r="O27" s="1"/>
    </row>
    <row r="28" spans="2:15" ht="15.6" customHeight="1">
      <c r="B28" s="1"/>
      <c r="D28" s="1"/>
      <c r="E28" s="1"/>
      <c r="J28" s="1"/>
      <c r="O28" s="1"/>
    </row>
    <row r="29" spans="2:15" ht="15.6" customHeight="1">
      <c r="B29" s="1"/>
      <c r="D29" s="1"/>
      <c r="E29" s="1"/>
      <c r="J29" s="1"/>
      <c r="O29" s="1"/>
    </row>
    <row r="30" spans="2:15" ht="15.6" customHeight="1">
      <c r="B30" s="1"/>
      <c r="D30" s="1"/>
      <c r="E30" s="1"/>
      <c r="J30" s="1"/>
      <c r="O30" s="1"/>
    </row>
    <row r="31" spans="2:15" ht="15.6" customHeight="1">
      <c r="B31" s="1"/>
      <c r="D31" s="1"/>
      <c r="E31" s="1"/>
      <c r="J31" s="1"/>
      <c r="O31" s="1"/>
    </row>
    <row r="32" spans="2:15" ht="15.6" customHeight="1">
      <c r="B32" s="1"/>
      <c r="D32" s="1"/>
      <c r="E32" s="1"/>
      <c r="J32" s="1"/>
      <c r="O32" s="1"/>
    </row>
    <row r="33" spans="3:15" ht="15.6" customHeight="1">
      <c r="D33" s="1"/>
      <c r="E33" s="1"/>
      <c r="J33" s="1"/>
      <c r="O33" s="1"/>
    </row>
    <row r="34" spans="3:15" ht="15.6" customHeight="1">
      <c r="C34" s="1"/>
      <c r="D34" s="1"/>
      <c r="E34" s="1"/>
      <c r="J34" s="1"/>
      <c r="O34" s="1"/>
    </row>
    <row r="35" spans="3:15" ht="15.6" customHeight="1">
      <c r="J35" s="1"/>
    </row>
    <row r="36" spans="3:15" ht="15.6" customHeight="1"/>
    <row r="37" spans="3:15" ht="15.6" customHeight="1"/>
    <row r="38" spans="3:15" ht="15.6" customHeight="1">
      <c r="C38" s="20"/>
    </row>
    <row r="39" spans="3:15" ht="15.6" customHeight="1">
      <c r="C39" s="20"/>
    </row>
    <row r="40" spans="3:15" ht="15.6" customHeight="1">
      <c r="C40" s="20"/>
    </row>
    <row r="41" spans="3:15" ht="15.6" customHeight="1">
      <c r="C41" s="20"/>
    </row>
    <row r="42" spans="3:15" ht="15.6" customHeight="1">
      <c r="C42" s="20"/>
    </row>
    <row r="43" spans="3:15" ht="15.6" customHeight="1">
      <c r="C43" s="20"/>
    </row>
    <row r="44" spans="3:15" ht="15.6" customHeight="1">
      <c r="C44" s="20"/>
    </row>
    <row r="45" spans="3:15" ht="15.6" customHeight="1">
      <c r="C45" s="20"/>
    </row>
    <row r="46" spans="3:15" ht="15.6" customHeight="1">
      <c r="C46" s="20"/>
    </row>
    <row r="47" spans="3:15" ht="15.6" customHeight="1"/>
    <row r="48" spans="3:15" ht="15.6" customHeight="1"/>
    <row r="49" ht="15.6" customHeight="1"/>
  </sheetData>
  <protectedRanges>
    <protectedRange sqref="C7" name="Production"/>
  </protectedRanges>
  <mergeCells count="7">
    <mergeCell ref="C20:C21"/>
    <mergeCell ref="B2:N2"/>
    <mergeCell ref="C16:C17"/>
    <mergeCell ref="K18:M18"/>
    <mergeCell ref="G18:I18"/>
    <mergeCell ref="G6:I6"/>
    <mergeCell ref="K6:M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9BB603-801F-46FB-A187-17EAA32B4C73}">
          <x14:formula1>
            <xm:f>Sheet1!$A$1:$A$2</xm:f>
          </x14:formula1>
          <xm:sqref>C10 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24AB4-1D9D-4B69-BA53-AAA35F8033E3}">
  <dimension ref="A1:A2"/>
  <sheetViews>
    <sheetView workbookViewId="0">
      <selection activeCell="A3" sqref="A3"/>
    </sheetView>
  </sheetViews>
  <sheetFormatPr defaultRowHeight="15.6"/>
  <sheetData>
    <row r="1" spans="1:1">
      <c r="A1" t="s">
        <v>22</v>
      </c>
    </row>
    <row r="2" spans="1:1">
      <c r="A2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21" ma:contentTypeDescription="Create a new document." ma:contentTypeScope="" ma:versionID="b1fc35bc2fd501ae08e7e02dbee534c0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8b4556be7ee6bc0f6a4a5bbb737dcb2b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eam" minOccurs="0"/>
                <xsd:element ref="ns2:MediaServiceBillingMetadata" minOccurs="0"/>
                <xsd:element ref="ns2:Notes_x002d_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" ma:index="25" nillable="true" ma:displayName="Team" ma:format="Dropdown" ma:internalName="Te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tion Processing"/>
                    <xsd:enumeration value="Consumer Protection"/>
                    <xsd:enumeration value="Contracts"/>
                    <xsd:enumeration value="Customer Support"/>
                    <xsd:enumeration value="Data &amp; Reporting"/>
                    <xsd:enumeration value="Leadership"/>
                    <xsd:enumeration value="Marketing Communications"/>
                    <xsd:enumeration value="Strategy &amp; DEI"/>
                    <xsd:enumeration value="Product"/>
                  </xsd:restriction>
                </xsd:simpleType>
              </xsd:element>
            </xsd:sequence>
          </xsd:extension>
        </xsd:complexContent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_x002d_description" ma:index="27" nillable="true" ma:displayName="Notes-description" ma:format="Dropdown" ma:internalName="Notes_x002d_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y 0 6 0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y 0 6 0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t O t F Y o i k e 4 D g A A A B E A A A A T A B w A R m 9 y b X V s Y X M v U 2 V j d G l v b j E u b S C i G A A o o B Q A A A A A A A A A A A A A A A A A A A A A A A A A A A A r T k 0 u y c z P U w i G 0 I b W A F B L A Q I t A B Q A A g A I A M t O t F Y 4 s h n d p A A A A P Y A A A A S A A A A A A A A A A A A A A A A A A A A A A B D b 2 5 m a W c v U G F j a 2 F n Z S 5 4 b W x Q S w E C L Q A U A A I A C A D L T r R W D 8 r p q 6 Q A A A D p A A A A E w A A A A A A A A A A A A A A A A D w A A A A W 0 N v b n R l b n R f V H l w Z X N d L n h t b F B L A Q I t A B Q A A g A I A M t O t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K J O a k v f D d S a c 5 y 4 G + j U j R A A A A A A I A A A A A A A N m A A D A A A A A E A A A A G / B B / y X S W i p G F K w 7 F z p 0 W U A A A A A B I A A A K A A A A A Q A A A A a f d h j 8 V e S 6 d S / U 2 C Q 3 x z I F A A A A D N X 8 t A W B z 2 f t W B l W D X E C c u 4 a p g 5 o E g A Q a X 3 h 8 P 1 f d y d t X i x h a P A 2 g W Q F w 8 a W l g 4 6 c 1 2 O i p S T h f + 7 H o j M c O 8 T j b y W 3 l 1 W B P n z M m C 8 l i J x E X h h Q A A A B m v z j D B Z m U R Y 3 b a S 6 6 y 8 w 5 T l 5 L h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  <Team xmlns="00506240-d0a1-4765-951a-f660ca2d4785" xsi:nil="true"/>
    <Notes_x002d_description xmlns="00506240-d0a1-4765-951a-f660ca2d478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92EF3F-64DF-4106-AF13-A46E4508AB75}"/>
</file>

<file path=customXml/itemProps2.xml><?xml version="1.0" encoding="utf-8"?>
<ds:datastoreItem xmlns:ds="http://schemas.openxmlformats.org/officeDocument/2006/customXml" ds:itemID="{844D1290-4221-4812-9F0D-2445279346C1}"/>
</file>

<file path=customXml/itemProps3.xml><?xml version="1.0" encoding="utf-8"?>
<ds:datastoreItem xmlns:ds="http://schemas.openxmlformats.org/officeDocument/2006/customXml" ds:itemID="{724B7B97-AA20-4D7E-8B83-117F8A219FD5}"/>
</file>

<file path=customXml/itemProps4.xml><?xml version="1.0" encoding="utf-8"?>
<ds:datastoreItem xmlns:ds="http://schemas.openxmlformats.org/officeDocument/2006/customXml" ds:itemID="{F9F5ED56-5481-40AA-BFCC-463A4A0F42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2023-05-19T18:28:21Z</dcterms:created>
  <dcterms:modified xsi:type="dcterms:W3CDTF">2026-05-14T18:04:03Z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